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乗用車年度別" sheetId="1" r:id="rId1"/>
  </sheets>
  <externalReferences>
    <externalReference r:id="rId2"/>
  </externalReferences>
  <definedNames>
    <definedName name="_xlnm.Print_Area" localSheetId="0">乗用車年度別!$A$1:$M$38</definedName>
  </definedNames>
  <calcPr calcId="125725"/>
</workbook>
</file>

<file path=xl/calcChain.xml><?xml version="1.0" encoding="utf-8"?>
<calcChain xmlns="http://schemas.openxmlformats.org/spreadsheetml/2006/main">
  <c r="D37" i="1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D4"/>
  <c r="G4"/>
  <c r="F4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F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H37"/>
  <c r="I36"/>
  <c r="I35"/>
  <c r="I34"/>
  <c r="I33"/>
  <c r="I32"/>
  <c r="I31"/>
  <c r="I30"/>
  <c r="I29"/>
  <c r="I28"/>
  <c r="I27"/>
  <c r="I26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R37"/>
  <c r="P37"/>
  <c r="N37"/>
  <c r="L37"/>
  <c r="J37"/>
  <c r="O36"/>
  <c r="M36"/>
  <c r="K36"/>
  <c r="O35"/>
  <c r="M35"/>
  <c r="K35"/>
  <c r="O34"/>
  <c r="M34"/>
  <c r="K34"/>
  <c r="O33"/>
  <c r="M33"/>
  <c r="K33"/>
  <c r="O32"/>
  <c r="M32"/>
  <c r="K32"/>
  <c r="O31"/>
  <c r="M31"/>
  <c r="K31"/>
  <c r="O30"/>
  <c r="M30"/>
  <c r="K30"/>
  <c r="O29"/>
  <c r="M29"/>
  <c r="K29"/>
  <c r="O28"/>
  <c r="M28"/>
  <c r="K28"/>
  <c r="O27"/>
  <c r="M27"/>
  <c r="K27"/>
  <c r="O26"/>
  <c r="M26"/>
  <c r="K26"/>
  <c r="O25"/>
  <c r="M25"/>
  <c r="O24"/>
  <c r="M24"/>
  <c r="K24"/>
  <c r="O23"/>
  <c r="M23"/>
  <c r="K23"/>
  <c r="O22"/>
  <c r="M22"/>
  <c r="K22"/>
  <c r="O21"/>
  <c r="M21"/>
  <c r="K21"/>
  <c r="O20"/>
  <c r="M20"/>
  <c r="K20"/>
  <c r="O19"/>
  <c r="M19"/>
  <c r="K19"/>
  <c r="O18"/>
  <c r="M18"/>
  <c r="K18"/>
  <c r="O17"/>
  <c r="M17"/>
  <c r="K17"/>
  <c r="O16"/>
  <c r="M16"/>
  <c r="K16"/>
  <c r="O15"/>
  <c r="M15"/>
  <c r="K15"/>
  <c r="O14"/>
  <c r="M14"/>
  <c r="K14"/>
  <c r="O13"/>
  <c r="M13"/>
  <c r="K13"/>
  <c r="O12"/>
  <c r="M12"/>
  <c r="K12"/>
  <c r="O11"/>
  <c r="M11"/>
  <c r="K11"/>
  <c r="O10"/>
  <c r="M10"/>
  <c r="K10"/>
  <c r="O9"/>
  <c r="M9"/>
  <c r="K9"/>
  <c r="O8"/>
  <c r="M8"/>
  <c r="K8"/>
  <c r="O7"/>
  <c r="M7"/>
  <c r="K7"/>
  <c r="O6"/>
  <c r="M6"/>
  <c r="K6"/>
  <c r="O5"/>
  <c r="M5"/>
  <c r="K5"/>
</calcChain>
</file>

<file path=xl/sharedStrings.xml><?xml version="1.0" encoding="utf-8"?>
<sst xmlns="http://schemas.openxmlformats.org/spreadsheetml/2006/main" count="88" uniqueCount="76">
  <si>
    <t>５．乗用車（年度別）</t>
    <rPh sb="2" eb="5">
      <t>ジョウヨウシャ</t>
    </rPh>
    <rPh sb="6" eb="8">
      <t>ネンド</t>
    </rPh>
    <rPh sb="8" eb="9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</si>
  <si>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</si>
  <si>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</si>
  <si>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</si>
  <si>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</si>
  <si>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</si>
  <si>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</si>
  <si>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</si>
  <si>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</si>
  <si>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</si>
  <si>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</si>
  <si>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</si>
  <si>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</si>
  <si>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</si>
  <si>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</si>
  <si>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</si>
  <si>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</si>
  <si>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</si>
  <si>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</si>
  <si>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</si>
  <si>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8"/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</si>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</sst>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4">
    <numFmt numFmtId="176" formatCode="0.0%"/>
    <numFmt numFmtId="177" formatCode="#,##0.0;[Red]\-#,##0.0"/>
    <numFmt numFmtId="178" formatCode="0_);[Red]\(0\)"/>
    <numFmt numFmtId="179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9" fontId="0" fillId="0" borderId="0" xfId="2" applyFont="1">
      <alignment vertical="center"/>
    </xf>
    <xf numFmtId="38" fontId="0" fillId="0" borderId="0" xfId="1" applyFont="1">
      <alignment vertical="center"/>
    </xf>
    <xf numFmtId="176" fontId="0" fillId="0" borderId="0" xfId="2" applyNumberFormat="1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 shrinkToFit="1"/>
    </xf>
    <xf numFmtId="0" fontId="6" fillId="0" borderId="13" xfId="0" applyFont="1" applyBorder="1" applyAlignment="1" applyProtection="1">
      <alignment horizontal="center" vertical="center" shrinkToFit="1"/>
    </xf>
    <xf numFmtId="38" fontId="6" fillId="0" borderId="14" xfId="1" applyFont="1" applyBorder="1" applyAlignment="1" applyProtection="1">
      <alignment horizontal="right" vertical="center"/>
    </xf>
    <xf numFmtId="177" fontId="6" fillId="0" borderId="15" xfId="1" applyNumberFormat="1" applyFont="1" applyBorder="1" applyAlignment="1" applyProtection="1">
      <alignment horizontal="right" vertical="center"/>
    </xf>
    <xf numFmtId="38" fontId="7" fillId="0" borderId="16" xfId="1" applyFont="1" applyBorder="1" applyAlignment="1">
      <alignment horizontal="right" vertical="center"/>
    </xf>
    <xf numFmtId="177" fontId="7" fillId="0" borderId="17" xfId="1" applyNumberFormat="1" applyFont="1" applyBorder="1" applyAlignment="1">
      <alignment horizontal="right" vertical="center"/>
    </xf>
    <xf numFmtId="38" fontId="0" fillId="0" borderId="18" xfId="1" applyFont="1" applyBorder="1">
      <alignment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vertical="center" shrinkToFit="1"/>
    </xf>
    <xf numFmtId="0" fontId="6" fillId="0" borderId="21" xfId="0" applyFont="1" applyBorder="1" applyAlignment="1" applyProtection="1">
      <alignment horizontal="center" vertical="center" shrinkToFit="1"/>
    </xf>
    <xf numFmtId="38" fontId="6" fillId="0" borderId="22" xfId="1" applyFont="1" applyBorder="1" applyAlignment="1" applyProtection="1">
      <alignment horizontal="right" vertical="center"/>
    </xf>
    <xf numFmtId="177" fontId="6" fillId="0" borderId="23" xfId="1" applyNumberFormat="1" applyFont="1" applyBorder="1" applyAlignment="1" applyProtection="1">
      <alignment horizontal="right" vertical="center"/>
    </xf>
    <xf numFmtId="38" fontId="7" fillId="0" borderId="24" xfId="1" applyFont="1" applyBorder="1" applyAlignment="1">
      <alignment horizontal="right" vertical="center"/>
    </xf>
    <xf numFmtId="177" fontId="7" fillId="0" borderId="25" xfId="1" applyNumberFormat="1" applyFont="1" applyBorder="1" applyAlignment="1">
      <alignment horizontal="right" vertical="center"/>
    </xf>
    <xf numFmtId="38" fontId="0" fillId="0" borderId="27" xfId="1" applyFont="1" applyBorder="1">
      <alignment vertical="center"/>
    </xf>
    <xf numFmtId="0" fontId="5" fillId="0" borderId="26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 shrinkToFit="1"/>
    </xf>
    <xf numFmtId="56" fontId="5" fillId="0" borderId="26" xfId="0" quotePrefix="1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left" vertical="center" shrinkToFit="1"/>
    </xf>
    <xf numFmtId="178" fontId="5" fillId="0" borderId="26" xfId="0" quotePrefix="1" applyNumberFormat="1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right" vertical="center"/>
    </xf>
    <xf numFmtId="38" fontId="0" fillId="0" borderId="29" xfId="1" applyFont="1" applyBorder="1">
      <alignment vertical="center"/>
    </xf>
    <xf numFmtId="0" fontId="5" fillId="0" borderId="19" xfId="0" quotePrefix="1" applyFont="1" applyBorder="1" applyAlignment="1" applyProtection="1">
      <alignment horizontal="center" vertical="center"/>
      <protection locked="0"/>
    </xf>
    <xf numFmtId="38" fontId="6" fillId="0" borderId="22" xfId="1" applyFont="1" applyBorder="1" applyAlignment="1" applyProtection="1">
      <alignment horizontal="center" vertical="center"/>
    </xf>
    <xf numFmtId="177" fontId="6" fillId="0" borderId="23" xfId="1" applyNumberFormat="1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shrinkToFit="1"/>
    </xf>
    <xf numFmtId="0" fontId="6" fillId="0" borderId="31" xfId="0" applyFont="1" applyBorder="1" applyAlignment="1" applyProtection="1">
      <alignment horizontal="center" vertical="center" shrinkToFit="1"/>
    </xf>
    <xf numFmtId="38" fontId="6" fillId="0" borderId="21" xfId="1" applyFont="1" applyBorder="1" applyAlignment="1" applyProtection="1">
      <alignment horizontal="right" vertical="center"/>
    </xf>
    <xf numFmtId="177" fontId="6" fillId="0" borderId="32" xfId="1" applyNumberFormat="1" applyFont="1" applyBorder="1" applyAlignment="1" applyProtection="1">
      <alignment horizontal="right" vertical="center"/>
    </xf>
    <xf numFmtId="38" fontId="7" fillId="0" borderId="33" xfId="1" applyFont="1" applyBorder="1" applyAlignment="1">
      <alignment horizontal="right" vertical="center"/>
    </xf>
    <xf numFmtId="177" fontId="7" fillId="0" borderId="34" xfId="1" applyNumberFormat="1" applyFont="1" applyBorder="1" applyAlignment="1">
      <alignment horizontal="right" vertical="center"/>
    </xf>
    <xf numFmtId="38" fontId="0" fillId="0" borderId="35" xfId="1" applyFont="1" applyBorder="1">
      <alignment vertical="center"/>
    </xf>
    <xf numFmtId="0" fontId="9" fillId="0" borderId="36" xfId="0" applyFont="1" applyBorder="1" applyAlignment="1">
      <alignment horizontal="center" vertical="center"/>
    </xf>
    <xf numFmtId="38" fontId="9" fillId="0" borderId="38" xfId="1" applyFont="1" applyBorder="1" applyAlignment="1">
      <alignment vertical="center"/>
    </xf>
    <xf numFmtId="0" fontId="9" fillId="0" borderId="37" xfId="0" applyFont="1" applyBorder="1" applyAlignment="1">
      <alignment horizontal="center" vertical="center"/>
    </xf>
    <xf numFmtId="38" fontId="9" fillId="0" borderId="38" xfId="1" applyFont="1" applyBorder="1">
      <alignment vertical="center"/>
    </xf>
    <xf numFmtId="38" fontId="9" fillId="0" borderId="37" xfId="1" applyFont="1" applyBorder="1" applyAlignment="1">
      <alignment horizontal="right" vertical="center"/>
    </xf>
    <xf numFmtId="38" fontId="9" fillId="0" borderId="38" xfId="1" applyFont="1" applyBorder="1" applyAlignment="1">
      <alignment horizontal="left" vertical="center" indent="1"/>
    </xf>
    <xf numFmtId="9" fontId="9" fillId="0" borderId="39" xfId="2" applyFont="1" applyBorder="1">
      <alignment vertical="center"/>
    </xf>
    <xf numFmtId="38" fontId="9" fillId="0" borderId="40" xfId="1" applyFont="1" applyBorder="1">
      <alignment vertical="center"/>
    </xf>
    <xf numFmtId="0" fontId="9" fillId="0" borderId="0" xfId="0" applyFont="1">
      <alignment vertical="center"/>
    </xf>
    <xf numFmtId="9" fontId="9" fillId="0" borderId="0" xfId="2" applyFont="1">
      <alignment vertical="center"/>
    </xf>
    <xf numFmtId="38" fontId="9" fillId="0" borderId="0" xfId="1" applyFont="1">
      <alignment vertical="center"/>
    </xf>
    <xf numFmtId="176" fontId="9" fillId="0" borderId="0" xfId="2" applyNumberFormat="1" applyFont="1">
      <alignment vertical="center"/>
    </xf>
    <xf numFmtId="176" fontId="0" fillId="0" borderId="41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176" fontId="0" fillId="0" borderId="42" xfId="2" applyNumberFormat="1" applyFont="1" applyBorder="1">
      <alignment vertical="center"/>
    </xf>
    <xf numFmtId="176" fontId="0" fillId="0" borderId="43" xfId="2" applyNumberFormat="1" applyFont="1" applyBorder="1">
      <alignment vertical="center"/>
    </xf>
    <xf numFmtId="176" fontId="9" fillId="0" borderId="44" xfId="2" applyNumberFormat="1" applyFont="1" applyBorder="1">
      <alignment vertical="center"/>
    </xf>
    <xf numFmtId="0" fontId="0" fillId="0" borderId="31" xfId="0" applyBorder="1">
      <alignment vertical="center"/>
    </xf>
    <xf numFmtId="0" fontId="9" fillId="0" borderId="0" xfId="0" applyFont="1" applyBorder="1">
      <alignment vertical="center"/>
    </xf>
    <xf numFmtId="0" fontId="9" fillId="0" borderId="31" xfId="0" applyFont="1" applyBorder="1">
      <alignment vertical="center"/>
    </xf>
    <xf numFmtId="57" fontId="0" fillId="0" borderId="0" xfId="2" applyNumberFormat="1" applyFont="1" applyAlignment="1"/>
    <xf numFmtId="0" fontId="9" fillId="0" borderId="39" xfId="0" applyFont="1" applyBorder="1" applyAlignment="1">
      <alignment horizontal="center" vertical="center"/>
    </xf>
    <xf numFmtId="9" fontId="0" fillId="0" borderId="2" xfId="2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57" fontId="0" fillId="0" borderId="0" xfId="0" applyNumberFormat="1" applyAlignment="1"/>
    <xf numFmtId="38" fontId="6" fillId="0" borderId="11" xfId="3" applyFont="1" applyBorder="1" applyAlignment="1" applyProtection="1">
      <alignment horizontal="center" vertical="center" shrinkToFit="1"/>
    </xf>
    <xf numFmtId="38" fontId="6" fillId="0" borderId="19" xfId="3" applyFont="1" applyBorder="1" applyAlignment="1" applyProtection="1">
      <alignment horizontal="center" vertical="center" shrinkToFit="1"/>
    </xf>
    <xf numFmtId="38" fontId="6" fillId="0" borderId="26" xfId="3" applyFont="1" applyBorder="1" applyAlignment="1" applyProtection="1">
      <alignment horizontal="center" vertical="center" shrinkToFit="1"/>
    </xf>
    <xf numFmtId="38" fontId="6" fillId="0" borderId="30" xfId="3" applyFont="1" applyBorder="1" applyAlignment="1" applyProtection="1">
      <alignment horizontal="center" vertical="center" shrinkToFit="1"/>
    </xf>
    <xf numFmtId="38" fontId="9" fillId="0" borderId="38" xfId="1" applyFont="1" applyBorder="1" applyAlignment="1">
      <alignment horizontal="center" vertical="center"/>
    </xf>
    <xf numFmtId="179" fontId="6" fillId="0" borderId="12" xfId="0" applyNumberFormat="1" applyFont="1" applyBorder="1" applyAlignment="1" applyProtection="1">
      <alignment horizontal="center" vertical="center" shrinkToFit="1"/>
    </xf>
    <xf numFmtId="179" fontId="6" fillId="0" borderId="20" xfId="0" applyNumberFormat="1" applyFont="1" applyBorder="1" applyAlignment="1" applyProtection="1">
      <alignment horizontal="center" vertical="center" shrinkToFit="1"/>
    </xf>
    <xf numFmtId="179" fontId="6" fillId="0" borderId="28" xfId="0" applyNumberFormat="1" applyFont="1" applyBorder="1" applyAlignment="1" applyProtection="1">
      <alignment horizontal="center" vertical="center" shrinkToFit="1"/>
    </xf>
    <xf numFmtId="179" fontId="6" fillId="0" borderId="0" xfId="0" applyNumberFormat="1" applyFont="1" applyBorder="1" applyAlignment="1" applyProtection="1">
      <alignment horizontal="center" vertical="center" shrinkToFit="1"/>
    </xf>
    <xf numFmtId="0" fontId="10" fillId="0" borderId="48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4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4">
    <cellStyle name="パーセント 2" xfId="2"/>
    <cellStyle name="桁区切り" xfId="1" builtinId="6"/>
    <cellStyle name="桁区切り 2" xfId="3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0">
          <cell r="B10" t="str">
            <v xml:space="preserve">  伝 馬 町 （伊本石油店前）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5&#20055;&#29992;&#36554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"/>
  <sheetViews>
    <sheetView tabSelected="1" view="pageBreakPreview" topLeftCell="A13" zoomScale="60" zoomScaleNormal="60" workbookViewId="0">
      <selection activeCell="D37" sqref="D37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7" width="12.75" customWidth="1"/>
    <col min="8" max="15" width="12.625" customWidth="1"/>
    <col min="16" max="16" width="14.5" bestFit="1" customWidth="1"/>
    <col min="17" max="17" width="12.625" style="3" customWidth="1"/>
    <col min="18" max="18" width="12.375" style="4" hidden="1" customWidth="1"/>
    <col min="19" max="19" width="9.125" style="5" hidden="1" customWidth="1"/>
    <col min="24" max="25" width="11.375" customWidth="1"/>
    <col min="26" max="26" width="11" customWidth="1"/>
  </cols>
  <sheetData>
    <row r="1" spans="1:21" ht="30" customHeight="1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68">
        <v>41569</v>
      </c>
      <c r="O1" s="68">
        <v>41208</v>
      </c>
      <c r="Q1" s="64">
        <v>40841</v>
      </c>
    </row>
    <row r="2" spans="1:21" ht="6" customHeight="1" thickBot="1">
      <c r="N2" s="6"/>
      <c r="T2" s="6"/>
    </row>
    <row r="3" spans="1:21" ht="24" customHeight="1" thickBot="1">
      <c r="A3" s="7" t="s">
        <v>1</v>
      </c>
      <c r="B3" s="91" t="s">
        <v>1</v>
      </c>
      <c r="C3" s="93" t="s">
        <v>2</v>
      </c>
      <c r="D3" s="96" t="s">
        <v>75</v>
      </c>
      <c r="E3" s="97"/>
      <c r="F3" s="96" t="s">
        <v>73</v>
      </c>
      <c r="G3" s="97"/>
      <c r="H3" s="84" t="s">
        <v>74</v>
      </c>
      <c r="I3" s="85"/>
      <c r="J3" s="95" t="s">
        <v>3</v>
      </c>
      <c r="K3" s="85"/>
      <c r="L3" s="84" t="s">
        <v>4</v>
      </c>
      <c r="M3" s="85"/>
      <c r="N3" s="84" t="s">
        <v>5</v>
      </c>
      <c r="O3" s="85"/>
      <c r="P3" s="86" t="s">
        <v>6</v>
      </c>
      <c r="Q3" s="87"/>
      <c r="T3" s="61"/>
      <c r="U3" s="6"/>
    </row>
    <row r="4" spans="1:21" ht="24" customHeight="1" thickBot="1">
      <c r="A4" s="8" t="s">
        <v>7</v>
      </c>
      <c r="B4" s="92"/>
      <c r="C4" s="94"/>
      <c r="D4" s="78" t="str">
        <f>F4</f>
        <v>合計</v>
      </c>
      <c r="E4" s="79" t="str">
        <f>G4</f>
        <v>（前年比）</v>
      </c>
      <c r="F4" s="78" t="str">
        <f>H4</f>
        <v>合計</v>
      </c>
      <c r="G4" s="79" t="str">
        <f>I4</f>
        <v>（前年比）</v>
      </c>
      <c r="H4" s="80" t="s">
        <v>8</v>
      </c>
      <c r="I4" s="81" t="s">
        <v>9</v>
      </c>
      <c r="J4" s="82" t="s">
        <v>8</v>
      </c>
      <c r="K4" s="83" t="s">
        <v>9</v>
      </c>
      <c r="L4" s="80" t="s">
        <v>8</v>
      </c>
      <c r="M4" s="81" t="s">
        <v>9</v>
      </c>
      <c r="N4" s="80" t="s">
        <v>8</v>
      </c>
      <c r="O4" s="81" t="s">
        <v>9</v>
      </c>
      <c r="P4" s="67" t="s">
        <v>8</v>
      </c>
      <c r="Q4" s="66" t="s">
        <v>9</v>
      </c>
      <c r="T4" s="61"/>
      <c r="U4" s="6"/>
    </row>
    <row r="5" spans="1:21" ht="25.5" customHeight="1" thickTop="1">
      <c r="A5" s="9" t="s">
        <v>10</v>
      </c>
      <c r="B5" s="10" t="str">
        <f>[1]歩行者男年度別!B5</f>
        <v xml:space="preserve">  元 下 地(商工信用前）</v>
      </c>
      <c r="C5" s="11" t="s">
        <v>11</v>
      </c>
      <c r="D5" s="69">
        <v>12189</v>
      </c>
      <c r="E5" s="74">
        <f>D5/F5</f>
        <v>0.96538888008870583</v>
      </c>
      <c r="F5" s="69">
        <v>12626</v>
      </c>
      <c r="G5" s="74">
        <f>F5/H5</f>
        <v>1.0031781344350865</v>
      </c>
      <c r="H5" s="12">
        <v>12586</v>
      </c>
      <c r="I5" s="13">
        <f>H5/J5</f>
        <v>1.0043089690392595</v>
      </c>
      <c r="J5" s="12">
        <v>12532</v>
      </c>
      <c r="K5" s="13">
        <f>J5/L5</f>
        <v>0.98220863704052042</v>
      </c>
      <c r="L5" s="12">
        <v>12759</v>
      </c>
      <c r="M5" s="13">
        <f>L5/N5</f>
        <v>1.2742434834714871</v>
      </c>
      <c r="N5" s="12">
        <v>10013</v>
      </c>
      <c r="O5" s="13">
        <f>N5/P5</f>
        <v>0.82431876183419772</v>
      </c>
      <c r="P5" s="14">
        <v>12147</v>
      </c>
      <c r="Q5" s="15">
        <v>1.015805318615153</v>
      </c>
      <c r="R5" s="16">
        <v>13204</v>
      </c>
      <c r="S5" s="56">
        <v>1.079</v>
      </c>
      <c r="T5" s="61"/>
      <c r="U5" s="6"/>
    </row>
    <row r="6" spans="1:21" ht="25.5" customHeight="1">
      <c r="A6" s="17" t="s">
        <v>12</v>
      </c>
      <c r="B6" s="18" t="str">
        <f>[1]歩行者男年度別!B6</f>
        <v xml:space="preserve">  吉田大橋（豊城中学校前、吉田神社前）</v>
      </c>
      <c r="C6" s="19" t="s">
        <v>13</v>
      </c>
      <c r="D6" s="70">
        <v>18757</v>
      </c>
      <c r="E6" s="75">
        <f t="shared" ref="E6:E36" si="0">D6/F6</f>
        <v>0.97297437493515926</v>
      </c>
      <c r="F6" s="70">
        <v>19278</v>
      </c>
      <c r="G6" s="75">
        <f t="shared" ref="G6:G36" si="1">F6/H6</f>
        <v>1.0236830926083262</v>
      </c>
      <c r="H6" s="20">
        <v>18832</v>
      </c>
      <c r="I6" s="21">
        <f>H6/J6</f>
        <v>1.0110055296075589</v>
      </c>
      <c r="J6" s="20">
        <v>18627</v>
      </c>
      <c r="K6" s="21">
        <f>J6/L6</f>
        <v>1.008718726307809</v>
      </c>
      <c r="L6" s="20">
        <v>18466</v>
      </c>
      <c r="M6" s="21">
        <f>L6/N6</f>
        <v>1.1116729877791824</v>
      </c>
      <c r="N6" s="20">
        <v>16611</v>
      </c>
      <c r="O6" s="21">
        <f>N6/P6</f>
        <v>0.99253107074569791</v>
      </c>
      <c r="P6" s="22">
        <v>16736</v>
      </c>
      <c r="Q6" s="23">
        <v>0.98539802166745172</v>
      </c>
      <c r="R6" s="24">
        <v>19676</v>
      </c>
      <c r="S6" s="57">
        <v>0.94899999999999995</v>
      </c>
      <c r="T6" s="61"/>
      <c r="U6" s="6"/>
    </row>
    <row r="7" spans="1:21" ht="25.5" customHeight="1">
      <c r="A7" s="25" t="s">
        <v>14</v>
      </c>
      <c r="B7" s="26" t="str">
        <f>[1]歩行者男年度別!B7</f>
        <v xml:space="preserve">  牛川境橋（鈴木製材所前）</v>
      </c>
      <c r="C7" s="27" t="s">
        <v>15</v>
      </c>
      <c r="D7" s="71">
        <v>5233</v>
      </c>
      <c r="E7" s="76">
        <f t="shared" si="0"/>
        <v>0.91502010841056125</v>
      </c>
      <c r="F7" s="71">
        <v>5719</v>
      </c>
      <c r="G7" s="76">
        <f t="shared" si="1"/>
        <v>1.0489728539985326</v>
      </c>
      <c r="H7" s="20">
        <v>5452</v>
      </c>
      <c r="I7" s="21">
        <f t="shared" ref="I7:I24" si="2">H7/J7</f>
        <v>1.1192773557791007</v>
      </c>
      <c r="J7" s="20">
        <v>4871</v>
      </c>
      <c r="K7" s="21">
        <f t="shared" ref="K7:K36" si="3">J7/L7</f>
        <v>0.91200149784684514</v>
      </c>
      <c r="L7" s="20">
        <v>5341</v>
      </c>
      <c r="M7" s="21">
        <f t="shared" ref="M7:M36" si="4">L7/N7</f>
        <v>1.0235722499041779</v>
      </c>
      <c r="N7" s="20">
        <v>5218</v>
      </c>
      <c r="O7" s="21">
        <f t="shared" ref="O7:O36" si="5">N7/P7</f>
        <v>1.0048141729250915</v>
      </c>
      <c r="P7" s="22">
        <v>5193</v>
      </c>
      <c r="Q7" s="23">
        <v>0.89549922400413862</v>
      </c>
      <c r="R7" s="24">
        <v>4997</v>
      </c>
      <c r="S7" s="57">
        <v>0.98199999999999998</v>
      </c>
      <c r="T7" s="61"/>
      <c r="U7" s="6"/>
    </row>
    <row r="8" spans="1:21" ht="25.5" customHeight="1">
      <c r="A8" s="25" t="s">
        <v>16</v>
      </c>
      <c r="B8" s="26" t="str">
        <f>[1]歩行者男年度別!B8</f>
        <v xml:space="preserve">  青陵街道（東田中郷町）</v>
      </c>
      <c r="C8" s="27" t="s">
        <v>17</v>
      </c>
      <c r="D8" s="71">
        <v>7528</v>
      </c>
      <c r="E8" s="76">
        <f t="shared" si="0"/>
        <v>0.94194194194194192</v>
      </c>
      <c r="F8" s="71">
        <v>7992</v>
      </c>
      <c r="G8" s="76">
        <f t="shared" si="1"/>
        <v>1.0329585110507948</v>
      </c>
      <c r="H8" s="20">
        <v>7737</v>
      </c>
      <c r="I8" s="21">
        <f t="shared" si="2"/>
        <v>0.9191019244476123</v>
      </c>
      <c r="J8" s="20">
        <v>8418</v>
      </c>
      <c r="K8" s="21">
        <f t="shared" si="3"/>
        <v>1.0054945054945055</v>
      </c>
      <c r="L8" s="20">
        <v>8372</v>
      </c>
      <c r="M8" s="21">
        <f t="shared" si="4"/>
        <v>1.0416822197337314</v>
      </c>
      <c r="N8" s="20">
        <v>8037</v>
      </c>
      <c r="O8" s="21">
        <f t="shared" si="5"/>
        <v>0.9891692307692308</v>
      </c>
      <c r="P8" s="22">
        <v>8125</v>
      </c>
      <c r="Q8" s="23">
        <v>0.96668649613325397</v>
      </c>
      <c r="R8" s="24">
        <v>8043</v>
      </c>
      <c r="S8" s="57">
        <v>0.89200000000000002</v>
      </c>
      <c r="T8" s="61"/>
      <c r="U8" s="6"/>
    </row>
    <row r="9" spans="1:21" ht="25.5" customHeight="1">
      <c r="A9" s="25" t="s">
        <v>18</v>
      </c>
      <c r="B9" s="26" t="str">
        <f>[1]歩行者男年度別!B9</f>
        <v xml:space="preserve">  東 郷 町（丸地米穀店）</v>
      </c>
      <c r="C9" s="27" t="s">
        <v>19</v>
      </c>
      <c r="D9" s="71">
        <v>5663</v>
      </c>
      <c r="E9" s="76">
        <f t="shared" si="0"/>
        <v>0.92036405005688282</v>
      </c>
      <c r="F9" s="71">
        <v>6153</v>
      </c>
      <c r="G9" s="76">
        <f t="shared" si="1"/>
        <v>1.0268691588785046</v>
      </c>
      <c r="H9" s="20">
        <v>5992</v>
      </c>
      <c r="I9" s="21">
        <f t="shared" si="2"/>
        <v>1.0439024390243903</v>
      </c>
      <c r="J9" s="20">
        <v>5740</v>
      </c>
      <c r="K9" s="21">
        <f t="shared" si="3"/>
        <v>0.90194846008799501</v>
      </c>
      <c r="L9" s="20">
        <v>6364</v>
      </c>
      <c r="M9" s="21">
        <f t="shared" si="4"/>
        <v>0.95369399070882666</v>
      </c>
      <c r="N9" s="20">
        <v>6673</v>
      </c>
      <c r="O9" s="21">
        <f t="shared" si="5"/>
        <v>1.0043648404575556</v>
      </c>
      <c r="P9" s="22">
        <v>6644</v>
      </c>
      <c r="Q9" s="23">
        <v>1.0714400903080148</v>
      </c>
      <c r="R9" s="24">
        <v>6658</v>
      </c>
      <c r="S9" s="57">
        <v>0.996</v>
      </c>
      <c r="T9" s="61"/>
      <c r="U9" s="6"/>
    </row>
    <row r="10" spans="1:21" ht="25.5" customHeight="1">
      <c r="A10" s="28" t="s">
        <v>20</v>
      </c>
      <c r="B10" s="26" t="str">
        <f>[1]歩行者男年度別!B10</f>
        <v xml:space="preserve">  伝 馬 町 （伊本石油店前）</v>
      </c>
      <c r="C10" s="27" t="s">
        <v>21</v>
      </c>
      <c r="D10" s="71">
        <v>12142</v>
      </c>
      <c r="E10" s="76">
        <f t="shared" si="0"/>
        <v>0.88401892974153617</v>
      </c>
      <c r="F10" s="71">
        <v>13735</v>
      </c>
      <c r="G10" s="76">
        <f t="shared" si="1"/>
        <v>1.0477534518269891</v>
      </c>
      <c r="H10" s="20">
        <v>13109</v>
      </c>
      <c r="I10" s="21">
        <f t="shared" si="2"/>
        <v>1.033506780195522</v>
      </c>
      <c r="J10" s="20">
        <v>12684</v>
      </c>
      <c r="K10" s="21">
        <f t="shared" si="3"/>
        <v>0.98158179848320692</v>
      </c>
      <c r="L10" s="20">
        <v>12922</v>
      </c>
      <c r="M10" s="21">
        <f t="shared" si="4"/>
        <v>1.1528236238736729</v>
      </c>
      <c r="N10" s="20">
        <v>11209</v>
      </c>
      <c r="O10" s="21">
        <f t="shared" si="5"/>
        <v>0.87447339678576996</v>
      </c>
      <c r="P10" s="22">
        <v>12818</v>
      </c>
      <c r="Q10" s="23">
        <v>0.94312412626002506</v>
      </c>
      <c r="R10" s="24">
        <v>11176</v>
      </c>
      <c r="S10" s="57">
        <v>1.0640000000000001</v>
      </c>
      <c r="T10" s="61"/>
      <c r="U10" s="6"/>
    </row>
    <row r="11" spans="1:21" ht="25.5" customHeight="1">
      <c r="A11" s="25" t="s">
        <v>22</v>
      </c>
      <c r="B11" s="26" t="str">
        <f>[1]歩行者男年度別!B11</f>
        <v xml:space="preserve">  向 山 町（児童公園前）</v>
      </c>
      <c r="C11" s="27" t="s">
        <v>23</v>
      </c>
      <c r="D11" s="71">
        <v>12766</v>
      </c>
      <c r="E11" s="76">
        <f t="shared" si="0"/>
        <v>1.1034661595643531</v>
      </c>
      <c r="F11" s="71">
        <v>11569</v>
      </c>
      <c r="G11" s="76">
        <f t="shared" si="1"/>
        <v>0.91317388902044361</v>
      </c>
      <c r="H11" s="20">
        <v>12669</v>
      </c>
      <c r="I11" s="21">
        <f t="shared" si="2"/>
        <v>1.0826354469321484</v>
      </c>
      <c r="J11" s="20">
        <v>11702</v>
      </c>
      <c r="K11" s="21">
        <f t="shared" si="3"/>
        <v>0.93079860006363346</v>
      </c>
      <c r="L11" s="20">
        <v>12572</v>
      </c>
      <c r="M11" s="21">
        <f t="shared" si="4"/>
        <v>0.89723094490436772</v>
      </c>
      <c r="N11" s="20">
        <v>14012</v>
      </c>
      <c r="O11" s="21">
        <f t="shared" si="5"/>
        <v>1.1398356788416171</v>
      </c>
      <c r="P11" s="22">
        <v>12293</v>
      </c>
      <c r="Q11" s="23">
        <v>0.94919311250096516</v>
      </c>
      <c r="R11" s="24">
        <v>11259</v>
      </c>
      <c r="S11" s="57">
        <v>0.86899999999999999</v>
      </c>
      <c r="T11" s="61"/>
      <c r="U11" s="6"/>
    </row>
    <row r="12" spans="1:21" ht="25.5" customHeight="1">
      <c r="A12" s="25" t="s">
        <v>24</v>
      </c>
      <c r="B12" s="26" t="str">
        <f>[1]歩行者男年度別!B12</f>
        <v xml:space="preserve">  愛 大 前（南部交番前）</v>
      </c>
      <c r="C12" s="27" t="s">
        <v>25</v>
      </c>
      <c r="D12" s="71">
        <v>11025</v>
      </c>
      <c r="E12" s="76">
        <f t="shared" si="0"/>
        <v>1.0136066930219729</v>
      </c>
      <c r="F12" s="71">
        <v>10877</v>
      </c>
      <c r="G12" s="76">
        <f t="shared" si="1"/>
        <v>1.0093726800296956</v>
      </c>
      <c r="H12" s="20">
        <v>10776</v>
      </c>
      <c r="I12" s="21">
        <f t="shared" si="2"/>
        <v>1.0113561708118255</v>
      </c>
      <c r="J12" s="20">
        <v>10655</v>
      </c>
      <c r="K12" s="21">
        <f t="shared" si="3"/>
        <v>0.94417368187859996</v>
      </c>
      <c r="L12" s="20">
        <v>11285</v>
      </c>
      <c r="M12" s="21">
        <f t="shared" si="4"/>
        <v>1.009391771019678</v>
      </c>
      <c r="N12" s="20">
        <v>11180</v>
      </c>
      <c r="O12" s="21">
        <f t="shared" si="5"/>
        <v>0.98190760583172321</v>
      </c>
      <c r="P12" s="22">
        <v>11386</v>
      </c>
      <c r="Q12" s="23">
        <v>0.98571552246558736</v>
      </c>
      <c r="R12" s="24">
        <v>11835</v>
      </c>
      <c r="S12" s="57">
        <v>0.93700000000000006</v>
      </c>
      <c r="T12" s="61"/>
      <c r="U12" s="6"/>
    </row>
    <row r="13" spans="1:21" ht="25.5" customHeight="1">
      <c r="A13" s="25" t="s">
        <v>26</v>
      </c>
      <c r="B13" s="26" t="str">
        <f>[1]歩行者男年度別!B13</f>
        <v xml:space="preserve">  藤 沢 町（とんかつの武蔵前）</v>
      </c>
      <c r="C13" s="27" t="s">
        <v>27</v>
      </c>
      <c r="D13" s="71">
        <v>8607</v>
      </c>
      <c r="E13" s="76">
        <f t="shared" si="0"/>
        <v>0.97210300429184548</v>
      </c>
      <c r="F13" s="71">
        <v>8854</v>
      </c>
      <c r="G13" s="76">
        <f t="shared" si="1"/>
        <v>1.2310901001112347</v>
      </c>
      <c r="H13" s="20">
        <v>7192</v>
      </c>
      <c r="I13" s="21">
        <f t="shared" si="2"/>
        <v>0.93064182194616973</v>
      </c>
      <c r="J13" s="20">
        <v>7728</v>
      </c>
      <c r="K13" s="21">
        <f t="shared" si="3"/>
        <v>1.1794871794871795</v>
      </c>
      <c r="L13" s="20">
        <v>6552</v>
      </c>
      <c r="M13" s="21">
        <f t="shared" si="4"/>
        <v>0.79149553032133368</v>
      </c>
      <c r="N13" s="20">
        <v>8278</v>
      </c>
      <c r="O13" s="21">
        <f t="shared" si="5"/>
        <v>1.0189561792220581</v>
      </c>
      <c r="P13" s="22">
        <v>8124</v>
      </c>
      <c r="Q13" s="23">
        <v>0.96324401233104107</v>
      </c>
      <c r="R13" s="24">
        <v>8684</v>
      </c>
      <c r="S13" s="57">
        <v>0.97699999999999998</v>
      </c>
      <c r="T13" s="61"/>
      <c r="U13" s="6"/>
    </row>
    <row r="14" spans="1:21" ht="25.5" customHeight="1">
      <c r="A14" s="25" t="s">
        <v>28</v>
      </c>
      <c r="B14" s="26" t="str">
        <f>[1]歩行者男年度別!B14</f>
        <v xml:space="preserve">  蒲郡街道（ヤマト運輸前）</v>
      </c>
      <c r="C14" s="27" t="s">
        <v>29</v>
      </c>
      <c r="D14" s="71">
        <v>11249</v>
      </c>
      <c r="E14" s="76">
        <f t="shared" si="0"/>
        <v>0.97292855907282472</v>
      </c>
      <c r="F14" s="71">
        <v>11562</v>
      </c>
      <c r="G14" s="76">
        <f t="shared" si="1"/>
        <v>1.0376952073236403</v>
      </c>
      <c r="H14" s="20">
        <v>11142</v>
      </c>
      <c r="I14" s="21">
        <f t="shared" si="2"/>
        <v>1.0045983229645659</v>
      </c>
      <c r="J14" s="20">
        <v>11091</v>
      </c>
      <c r="K14" s="21">
        <f t="shared" si="3"/>
        <v>0.9736634184882802</v>
      </c>
      <c r="L14" s="20">
        <v>11391</v>
      </c>
      <c r="M14" s="21">
        <f t="shared" si="4"/>
        <v>1.0876539673446004</v>
      </c>
      <c r="N14" s="20">
        <v>10473</v>
      </c>
      <c r="O14" s="21">
        <f t="shared" si="5"/>
        <v>0.84904742602351035</v>
      </c>
      <c r="P14" s="22">
        <v>12335</v>
      </c>
      <c r="Q14" s="23">
        <v>1.004642449910409</v>
      </c>
      <c r="R14" s="24">
        <v>995</v>
      </c>
      <c r="S14" s="57">
        <v>0.86799999999999999</v>
      </c>
      <c r="T14" s="61"/>
      <c r="U14" s="6"/>
    </row>
    <row r="15" spans="1:21" ht="25.5" customHeight="1">
      <c r="A15" s="25" t="s">
        <v>30</v>
      </c>
      <c r="B15" s="26" t="str">
        <f>[1]歩行者男年度別!B15</f>
        <v xml:space="preserve">  大橋通り（清須屋商会前）</v>
      </c>
      <c r="C15" s="27" t="s">
        <v>31</v>
      </c>
      <c r="D15" s="71">
        <v>12941</v>
      </c>
      <c r="E15" s="76">
        <f t="shared" si="0"/>
        <v>0.9610129214317541</v>
      </c>
      <c r="F15" s="71">
        <v>13466</v>
      </c>
      <c r="G15" s="76">
        <f t="shared" si="1"/>
        <v>1.0384022208513264</v>
      </c>
      <c r="H15" s="20">
        <v>12968</v>
      </c>
      <c r="I15" s="21">
        <f t="shared" si="2"/>
        <v>1.0090258325552444</v>
      </c>
      <c r="J15" s="20">
        <v>12852</v>
      </c>
      <c r="K15" s="21">
        <f t="shared" si="3"/>
        <v>0.97637316721112211</v>
      </c>
      <c r="L15" s="20">
        <v>13163</v>
      </c>
      <c r="M15" s="21">
        <f t="shared" si="4"/>
        <v>1.1639402245998762</v>
      </c>
      <c r="N15" s="20">
        <v>11309</v>
      </c>
      <c r="O15" s="21">
        <f t="shared" si="5"/>
        <v>0.90922977970734842</v>
      </c>
      <c r="P15" s="22">
        <v>12438</v>
      </c>
      <c r="Q15" s="23">
        <v>0.78956389259188731</v>
      </c>
      <c r="R15" s="24">
        <v>14803</v>
      </c>
      <c r="S15" s="57">
        <v>1.048</v>
      </c>
      <c r="T15" s="61"/>
      <c r="U15" s="6"/>
    </row>
    <row r="16" spans="1:21" ht="25.5" customHeight="1">
      <c r="A16" s="25" t="s">
        <v>32</v>
      </c>
      <c r="B16" s="26" t="str">
        <f>[1]歩行者男年度別!B16</f>
        <v xml:space="preserve">  広小路通２丁目（近畿日本ツーリスト前）</v>
      </c>
      <c r="C16" s="27" t="s">
        <v>33</v>
      </c>
      <c r="D16" s="71">
        <v>1854</v>
      </c>
      <c r="E16" s="76">
        <f t="shared" si="0"/>
        <v>0.79264643009833258</v>
      </c>
      <c r="F16" s="71">
        <v>2339</v>
      </c>
      <c r="G16" s="76">
        <f t="shared" si="1"/>
        <v>1.088413215449046</v>
      </c>
      <c r="H16" s="20">
        <v>2149</v>
      </c>
      <c r="I16" s="21">
        <f t="shared" si="2"/>
        <v>1.06071076011846</v>
      </c>
      <c r="J16" s="20">
        <v>2026</v>
      </c>
      <c r="K16" s="21">
        <f t="shared" si="3"/>
        <v>0.91384754172304916</v>
      </c>
      <c r="L16" s="20">
        <v>2217</v>
      </c>
      <c r="M16" s="21">
        <f t="shared" si="4"/>
        <v>0.97622192866578594</v>
      </c>
      <c r="N16" s="20">
        <v>2271</v>
      </c>
      <c r="O16" s="21">
        <f t="shared" si="5"/>
        <v>0.88849765258215962</v>
      </c>
      <c r="P16" s="22">
        <v>2556</v>
      </c>
      <c r="Q16" s="23">
        <v>1.1190893169877407</v>
      </c>
      <c r="R16" s="24">
        <v>2600</v>
      </c>
      <c r="S16" s="57">
        <v>0.88800000000000001</v>
      </c>
      <c r="T16" s="61"/>
      <c r="U16" s="6"/>
    </row>
    <row r="17" spans="1:21" ht="25.5" customHeight="1">
      <c r="A17" s="17" t="s">
        <v>34</v>
      </c>
      <c r="B17" s="18" t="str">
        <f>[1]歩行者男年度別!B17</f>
        <v xml:space="preserve">  駅前大通北（野村證券前、豊橋信用金庫お客様相談室前）</v>
      </c>
      <c r="C17" s="19" t="s">
        <v>35</v>
      </c>
      <c r="D17" s="70">
        <v>7812</v>
      </c>
      <c r="E17" s="75">
        <f t="shared" si="0"/>
        <v>0.79698020812079162</v>
      </c>
      <c r="F17" s="70">
        <v>9802</v>
      </c>
      <c r="G17" s="75">
        <f t="shared" si="1"/>
        <v>1.2744766610323754</v>
      </c>
      <c r="H17" s="20">
        <v>7691</v>
      </c>
      <c r="I17" s="21">
        <f t="shared" si="2"/>
        <v>1.09652124322783</v>
      </c>
      <c r="J17" s="20">
        <v>7014</v>
      </c>
      <c r="K17" s="21">
        <f t="shared" si="3"/>
        <v>0.99531715623669648</v>
      </c>
      <c r="L17" s="20">
        <v>7047</v>
      </c>
      <c r="M17" s="21">
        <f t="shared" si="4"/>
        <v>0.9831194196428571</v>
      </c>
      <c r="N17" s="20">
        <v>7168</v>
      </c>
      <c r="O17" s="21">
        <f t="shared" si="5"/>
        <v>0.93345487693710116</v>
      </c>
      <c r="P17" s="22">
        <v>7679</v>
      </c>
      <c r="Q17" s="23">
        <v>1.0312919688423314</v>
      </c>
      <c r="R17" s="24">
        <v>7421</v>
      </c>
      <c r="S17" s="57">
        <v>0.97699999999999998</v>
      </c>
      <c r="T17" s="61"/>
      <c r="U17" s="6"/>
    </row>
    <row r="18" spans="1:21" ht="25.5" customHeight="1">
      <c r="A18" s="25" t="s">
        <v>36</v>
      </c>
      <c r="B18" s="29" t="str">
        <f>[1]歩行者男年度別!B18</f>
        <v>　新川小学校（新川小学校前）</v>
      </c>
      <c r="C18" s="27" t="s">
        <v>37</v>
      </c>
      <c r="D18" s="71">
        <v>5830</v>
      </c>
      <c r="E18" s="76">
        <f t="shared" si="0"/>
        <v>0.9176766881788132</v>
      </c>
      <c r="F18" s="71">
        <v>6353</v>
      </c>
      <c r="G18" s="76">
        <f t="shared" si="1"/>
        <v>1.0313311688311688</v>
      </c>
      <c r="H18" s="20">
        <v>6160</v>
      </c>
      <c r="I18" s="21">
        <f t="shared" si="2"/>
        <v>0.94117647058823528</v>
      </c>
      <c r="J18" s="20">
        <v>6545</v>
      </c>
      <c r="K18" s="21">
        <f t="shared" si="3"/>
        <v>1.0155159038013963</v>
      </c>
      <c r="L18" s="20">
        <v>6445</v>
      </c>
      <c r="M18" s="21">
        <f t="shared" si="4"/>
        <v>1.0732722731057451</v>
      </c>
      <c r="N18" s="20">
        <v>6005</v>
      </c>
      <c r="O18" s="21">
        <f t="shared" si="5"/>
        <v>0.97610533159947988</v>
      </c>
      <c r="P18" s="22">
        <v>6152</v>
      </c>
      <c r="Q18" s="23">
        <v>0.94500768049155148</v>
      </c>
      <c r="R18" s="24">
        <v>6017</v>
      </c>
      <c r="S18" s="57">
        <v>1.02</v>
      </c>
      <c r="T18" s="61"/>
      <c r="U18" s="6"/>
    </row>
    <row r="19" spans="1:21" ht="25.5" customHeight="1">
      <c r="A19" s="25" t="s">
        <v>38</v>
      </c>
      <c r="B19" s="26" t="str">
        <f>[1]歩行者男年度別!B19</f>
        <v xml:space="preserve">  高 洲 町（東海交通前）</v>
      </c>
      <c r="C19" s="27" t="s">
        <v>39</v>
      </c>
      <c r="D19" s="71">
        <v>5628</v>
      </c>
      <c r="E19" s="76">
        <f t="shared" si="0"/>
        <v>0.87053364269141531</v>
      </c>
      <c r="F19" s="71">
        <v>6465</v>
      </c>
      <c r="G19" s="76">
        <f t="shared" si="1"/>
        <v>1.0469635627530365</v>
      </c>
      <c r="H19" s="20">
        <v>6175</v>
      </c>
      <c r="I19" s="21">
        <f t="shared" si="2"/>
        <v>0.99725452196382425</v>
      </c>
      <c r="J19" s="20">
        <v>6192</v>
      </c>
      <c r="K19" s="21">
        <f t="shared" si="3"/>
        <v>0.93860845839017737</v>
      </c>
      <c r="L19" s="20">
        <v>6597</v>
      </c>
      <c r="M19" s="21">
        <f t="shared" si="4"/>
        <v>1.0246971109040075</v>
      </c>
      <c r="N19" s="20">
        <v>6438</v>
      </c>
      <c r="O19" s="21">
        <f t="shared" si="5"/>
        <v>0.95377777777777772</v>
      </c>
      <c r="P19" s="22">
        <v>6750</v>
      </c>
      <c r="Q19" s="23">
        <v>1.0634945643611156</v>
      </c>
      <c r="R19" s="24">
        <v>7367</v>
      </c>
      <c r="S19" s="57">
        <v>1.083</v>
      </c>
      <c r="T19" s="61"/>
      <c r="U19" s="6"/>
    </row>
    <row r="20" spans="1:21" ht="25.5" customHeight="1">
      <c r="A20" s="30" t="s">
        <v>40</v>
      </c>
      <c r="B20" s="26" t="str">
        <f>[1]歩行者男年度別!B20</f>
        <v xml:space="preserve">  ときわ通り（精文館横）</v>
      </c>
      <c r="C20" s="27" t="s">
        <v>41</v>
      </c>
      <c r="D20" s="71">
        <v>7</v>
      </c>
      <c r="E20" s="76">
        <f t="shared" si="0"/>
        <v>1.1666666666666667</v>
      </c>
      <c r="F20" s="71">
        <v>6</v>
      </c>
      <c r="G20" s="76">
        <f t="shared" si="1"/>
        <v>0.42857142857142855</v>
      </c>
      <c r="H20" s="20">
        <v>14</v>
      </c>
      <c r="I20" s="21">
        <f t="shared" si="2"/>
        <v>1.1666666666666667</v>
      </c>
      <c r="J20" s="20">
        <v>12</v>
      </c>
      <c r="K20" s="21">
        <f t="shared" si="3"/>
        <v>0.8571428571428571</v>
      </c>
      <c r="L20" s="20">
        <v>14</v>
      </c>
      <c r="M20" s="21">
        <f t="shared" si="4"/>
        <v>0.875</v>
      </c>
      <c r="N20" s="20">
        <v>16</v>
      </c>
      <c r="O20" s="21">
        <f t="shared" si="5"/>
        <v>1</v>
      </c>
      <c r="P20" s="31">
        <v>16</v>
      </c>
      <c r="Q20" s="23">
        <v>0.8</v>
      </c>
      <c r="R20" s="32"/>
      <c r="S20" s="58"/>
      <c r="T20" s="61"/>
      <c r="U20" s="6"/>
    </row>
    <row r="21" spans="1:21" ht="25.5" customHeight="1">
      <c r="A21" s="33" t="s">
        <v>42</v>
      </c>
      <c r="B21" s="18" t="str">
        <f>[1]歩行者男年度別!B21</f>
        <v>　広小路通１丁目（精文館前）</v>
      </c>
      <c r="C21" s="19" t="s">
        <v>43</v>
      </c>
      <c r="D21" s="70">
        <v>1180</v>
      </c>
      <c r="E21" s="75">
        <f t="shared" si="0"/>
        <v>0.84466714387974229</v>
      </c>
      <c r="F21" s="70">
        <v>1397</v>
      </c>
      <c r="G21" s="75">
        <f t="shared" si="1"/>
        <v>1.1339285714285714</v>
      </c>
      <c r="H21" s="20">
        <v>1232</v>
      </c>
      <c r="I21" s="21">
        <f t="shared" si="2"/>
        <v>0.90058479532163738</v>
      </c>
      <c r="J21" s="20">
        <v>1368</v>
      </c>
      <c r="K21" s="21">
        <f t="shared" si="3"/>
        <v>1.0178571428571428</v>
      </c>
      <c r="L21" s="20">
        <v>1344</v>
      </c>
      <c r="M21" s="21">
        <f t="shared" si="4"/>
        <v>0.89959839357429716</v>
      </c>
      <c r="N21" s="20">
        <v>1494</v>
      </c>
      <c r="O21" s="21">
        <f t="shared" si="5"/>
        <v>0.9515923566878981</v>
      </c>
      <c r="P21" s="22">
        <v>1570</v>
      </c>
      <c r="Q21" s="23">
        <v>0.92844470727380246</v>
      </c>
      <c r="R21" s="24">
        <v>1940</v>
      </c>
      <c r="S21" s="58"/>
      <c r="T21" s="61"/>
      <c r="U21" s="6"/>
    </row>
    <row r="22" spans="1:21" ht="25.5" customHeight="1">
      <c r="A22" s="17">
        <v>17</v>
      </c>
      <c r="B22" s="18" t="str">
        <f>[1]歩行者男年度別!B22</f>
        <v xml:space="preserve">  大橋通り（豊橋商工会議所前）</v>
      </c>
      <c r="C22" s="19" t="s">
        <v>44</v>
      </c>
      <c r="D22" s="70">
        <v>8048</v>
      </c>
      <c r="E22" s="75">
        <f t="shared" si="0"/>
        <v>0.92293577981651376</v>
      </c>
      <c r="F22" s="70">
        <v>8720</v>
      </c>
      <c r="G22" s="75">
        <f t="shared" si="1"/>
        <v>1.1339401820546164</v>
      </c>
      <c r="H22" s="20">
        <v>7690</v>
      </c>
      <c r="I22" s="21">
        <f t="shared" si="2"/>
        <v>0.96402156199072331</v>
      </c>
      <c r="J22" s="20">
        <v>7977</v>
      </c>
      <c r="K22" s="21">
        <f t="shared" si="3"/>
        <v>1.0302208446338628</v>
      </c>
      <c r="L22" s="20">
        <v>7743</v>
      </c>
      <c r="M22" s="21">
        <f t="shared" si="4"/>
        <v>0.98336296672593349</v>
      </c>
      <c r="N22" s="20">
        <v>7874</v>
      </c>
      <c r="O22" s="21">
        <f t="shared" si="5"/>
        <v>1.0003811459789098</v>
      </c>
      <c r="P22" s="22">
        <v>7871</v>
      </c>
      <c r="Q22" s="23">
        <v>0.91651141127154168</v>
      </c>
      <c r="R22" s="24">
        <v>8647</v>
      </c>
      <c r="S22" s="57">
        <v>0.999</v>
      </c>
      <c r="T22" s="61"/>
      <c r="U22" s="6"/>
    </row>
    <row r="23" spans="1:21" ht="25.5" customHeight="1">
      <c r="A23" s="25" t="s">
        <v>45</v>
      </c>
      <c r="B23" s="26" t="str">
        <f>[1]歩行者男年度別!B23</f>
        <v xml:space="preserve">  札木通り（梅鉢屋前）</v>
      </c>
      <c r="C23" s="27" t="s">
        <v>46</v>
      </c>
      <c r="D23" s="71">
        <v>3491</v>
      </c>
      <c r="E23" s="76">
        <f t="shared" si="0"/>
        <v>0.53831919814957596</v>
      </c>
      <c r="F23" s="71">
        <v>6485</v>
      </c>
      <c r="G23" s="76">
        <f t="shared" si="1"/>
        <v>1.9663432383262582</v>
      </c>
      <c r="H23" s="20">
        <v>3298</v>
      </c>
      <c r="I23" s="21">
        <f t="shared" si="2"/>
        <v>1.0496499045194143</v>
      </c>
      <c r="J23" s="20">
        <v>3142</v>
      </c>
      <c r="K23" s="21">
        <f t="shared" si="3"/>
        <v>0.85496598639455779</v>
      </c>
      <c r="L23" s="20">
        <v>3675</v>
      </c>
      <c r="M23" s="21">
        <f t="shared" si="4"/>
        <v>1.0222531293463144</v>
      </c>
      <c r="N23" s="20">
        <v>3595</v>
      </c>
      <c r="O23" s="21">
        <f t="shared" si="5"/>
        <v>1.032156187194947</v>
      </c>
      <c r="P23" s="22">
        <v>3483</v>
      </c>
      <c r="Q23" s="23">
        <v>1.0478339350180506</v>
      </c>
      <c r="R23" s="24">
        <v>3753</v>
      </c>
      <c r="S23" s="57">
        <v>0.98799999999999999</v>
      </c>
      <c r="T23" s="61"/>
      <c r="U23" s="6"/>
    </row>
    <row r="24" spans="1:21" ht="25.5" customHeight="1">
      <c r="A24" s="25" t="s">
        <v>47</v>
      </c>
      <c r="B24" s="26" t="str">
        <f>[1]歩行者男年度別!B24</f>
        <v xml:space="preserve">  往完町（豊川信用金庫　西支店前）</v>
      </c>
      <c r="C24" s="27" t="s">
        <v>48</v>
      </c>
      <c r="D24" s="71">
        <v>8122</v>
      </c>
      <c r="E24" s="76">
        <f t="shared" si="0"/>
        <v>0.94299314988970162</v>
      </c>
      <c r="F24" s="71">
        <v>8613</v>
      </c>
      <c r="G24" s="76">
        <f t="shared" si="1"/>
        <v>1.1607816711590297</v>
      </c>
      <c r="H24" s="20">
        <v>7420</v>
      </c>
      <c r="I24" s="21">
        <f t="shared" si="2"/>
        <v>0.98986125933831381</v>
      </c>
      <c r="J24" s="20">
        <v>7496</v>
      </c>
      <c r="K24" s="21">
        <f t="shared" si="3"/>
        <v>0.94301169958485342</v>
      </c>
      <c r="L24" s="20">
        <v>7949</v>
      </c>
      <c r="M24" s="21">
        <f t="shared" si="4"/>
        <v>1.1011220390635823</v>
      </c>
      <c r="N24" s="20">
        <v>7219</v>
      </c>
      <c r="O24" s="21">
        <f t="shared" si="5"/>
        <v>0.93064328993167467</v>
      </c>
      <c r="P24" s="22">
        <v>7757</v>
      </c>
      <c r="Q24" s="23">
        <v>0.83167149136914331</v>
      </c>
      <c r="R24" s="24">
        <v>7895</v>
      </c>
      <c r="S24" s="57">
        <v>0.92500000000000004</v>
      </c>
      <c r="T24" s="61"/>
      <c r="U24" s="6"/>
    </row>
    <row r="25" spans="1:21" ht="25.5" customHeight="1">
      <c r="A25" s="25" t="s">
        <v>49</v>
      </c>
      <c r="B25" s="26" t="str">
        <f>[1]歩行者男年度別!B25</f>
        <v xml:space="preserve">  花園通り（Plaza A前）</v>
      </c>
      <c r="C25" s="27" t="s">
        <v>50</v>
      </c>
      <c r="D25" s="71">
        <v>9</v>
      </c>
      <c r="E25" s="76">
        <f t="shared" si="0"/>
        <v>0.69230769230769229</v>
      </c>
      <c r="F25" s="71">
        <v>13</v>
      </c>
      <c r="G25" s="76">
        <f t="shared" si="1"/>
        <v>0.72222222222222221</v>
      </c>
      <c r="H25" s="34">
        <v>18</v>
      </c>
      <c r="I25" s="35" t="s">
        <v>51</v>
      </c>
      <c r="J25" s="34" t="s">
        <v>51</v>
      </c>
      <c r="K25" s="35" t="s">
        <v>51</v>
      </c>
      <c r="L25" s="20">
        <v>6</v>
      </c>
      <c r="M25" s="21">
        <f t="shared" si="4"/>
        <v>1.2</v>
      </c>
      <c r="N25" s="20">
        <v>5</v>
      </c>
      <c r="O25" s="21">
        <f t="shared" si="5"/>
        <v>0.45454545454545453</v>
      </c>
      <c r="P25" s="22">
        <v>11</v>
      </c>
      <c r="Q25" s="23">
        <v>1.2222222222222223</v>
      </c>
      <c r="R25" s="24">
        <v>11</v>
      </c>
      <c r="S25" s="57">
        <v>0.84599999999999997</v>
      </c>
      <c r="T25" s="61"/>
      <c r="U25" s="6"/>
    </row>
    <row r="26" spans="1:21" ht="25.5" customHeight="1">
      <c r="A26" s="25" t="s">
        <v>52</v>
      </c>
      <c r="B26" s="26" t="str">
        <f>[1]歩行者男年度別!B26</f>
        <v xml:space="preserve">  魚　 町（神明公園前）</v>
      </c>
      <c r="C26" s="27" t="s">
        <v>53</v>
      </c>
      <c r="D26" s="71">
        <v>12222</v>
      </c>
      <c r="E26" s="76">
        <f t="shared" si="0"/>
        <v>0.93148388080176814</v>
      </c>
      <c r="F26" s="71">
        <v>13121</v>
      </c>
      <c r="G26" s="76">
        <f t="shared" si="1"/>
        <v>1.0355141662062979</v>
      </c>
      <c r="H26" s="20">
        <v>12671</v>
      </c>
      <c r="I26" s="21">
        <f t="shared" ref="I26:I36" si="6">H26/J26</f>
        <v>0.99505261504633269</v>
      </c>
      <c r="J26" s="20">
        <v>12734</v>
      </c>
      <c r="K26" s="21">
        <f t="shared" si="3"/>
        <v>0.99937215507769583</v>
      </c>
      <c r="L26" s="20">
        <v>12742</v>
      </c>
      <c r="M26" s="21">
        <f t="shared" si="4"/>
        <v>1.1129356275657263</v>
      </c>
      <c r="N26" s="20">
        <v>11449</v>
      </c>
      <c r="O26" s="21">
        <f t="shared" si="5"/>
        <v>0.97612754710546512</v>
      </c>
      <c r="P26" s="22">
        <v>11729</v>
      </c>
      <c r="Q26" s="23">
        <v>0.95257045399171603</v>
      </c>
      <c r="R26" s="24">
        <v>13457</v>
      </c>
      <c r="S26" s="57">
        <v>1.0229999999999999</v>
      </c>
      <c r="T26" s="61"/>
      <c r="U26" s="6"/>
    </row>
    <row r="27" spans="1:21" ht="25.5" customHeight="1">
      <c r="A27" s="17" t="s">
        <v>54</v>
      </c>
      <c r="B27" s="18" t="str">
        <f>[1]歩行者男年度別!B27</f>
        <v xml:space="preserve">  八   町 （タキカワ整形外科クリニック前、豊橋信用金庫　東支店前）</v>
      </c>
      <c r="C27" s="19" t="s">
        <v>55</v>
      </c>
      <c r="D27" s="70">
        <v>15315</v>
      </c>
      <c r="E27" s="75">
        <f t="shared" si="0"/>
        <v>1.0132318888521337</v>
      </c>
      <c r="F27" s="70">
        <v>15115</v>
      </c>
      <c r="G27" s="75">
        <f t="shared" si="1"/>
        <v>0.99887655300026434</v>
      </c>
      <c r="H27" s="20">
        <v>15132</v>
      </c>
      <c r="I27" s="21">
        <f t="shared" si="6"/>
        <v>1.0075908909308828</v>
      </c>
      <c r="J27" s="20">
        <v>15018</v>
      </c>
      <c r="K27" s="21">
        <f t="shared" si="3"/>
        <v>0.96473308922721146</v>
      </c>
      <c r="L27" s="20">
        <v>15567</v>
      </c>
      <c r="M27" s="21">
        <f t="shared" si="4"/>
        <v>1.1150347396318316</v>
      </c>
      <c r="N27" s="20">
        <v>13961</v>
      </c>
      <c r="O27" s="21">
        <f t="shared" si="5"/>
        <v>0.97397795451374358</v>
      </c>
      <c r="P27" s="22">
        <v>14334</v>
      </c>
      <c r="Q27" s="23">
        <v>0.96395427034297243</v>
      </c>
      <c r="R27" s="24">
        <v>14470</v>
      </c>
      <c r="S27" s="57">
        <v>1.0449999999999999</v>
      </c>
      <c r="T27" s="61"/>
      <c r="U27" s="6"/>
    </row>
    <row r="28" spans="1:21" ht="25.5" customHeight="1">
      <c r="A28" s="25" t="s">
        <v>56</v>
      </c>
      <c r="B28" s="26" t="str">
        <f>[1]歩行者男年度別!B28</f>
        <v xml:space="preserve">  岩 田 町（岩田運動公園前）</v>
      </c>
      <c r="C28" s="27" t="s">
        <v>57</v>
      </c>
      <c r="D28" s="71">
        <v>7755</v>
      </c>
      <c r="E28" s="76">
        <f t="shared" si="0"/>
        <v>5.4728299223712069</v>
      </c>
      <c r="F28" s="71">
        <v>1417</v>
      </c>
      <c r="G28" s="76">
        <f t="shared" si="1"/>
        <v>0.18138760880696364</v>
      </c>
      <c r="H28" s="20">
        <v>7812</v>
      </c>
      <c r="I28" s="21">
        <f t="shared" si="6"/>
        <v>0.88581471822202063</v>
      </c>
      <c r="J28" s="20">
        <v>8819</v>
      </c>
      <c r="K28" s="21">
        <f t="shared" si="3"/>
        <v>1.1782231128924516</v>
      </c>
      <c r="L28" s="20">
        <v>7485</v>
      </c>
      <c r="M28" s="21">
        <f t="shared" si="4"/>
        <v>1.1839607719076242</v>
      </c>
      <c r="N28" s="20">
        <v>6322</v>
      </c>
      <c r="O28" s="21">
        <f t="shared" si="5"/>
        <v>0.89142695995487875</v>
      </c>
      <c r="P28" s="22">
        <v>7092</v>
      </c>
      <c r="Q28" s="23">
        <v>0.88649999999999995</v>
      </c>
      <c r="R28" s="24">
        <v>8166</v>
      </c>
      <c r="S28" s="57">
        <v>1.0149999999999999</v>
      </c>
      <c r="T28" s="61"/>
      <c r="U28" s="6"/>
    </row>
    <row r="29" spans="1:21" ht="25.5" customHeight="1">
      <c r="A29" s="25" t="s">
        <v>58</v>
      </c>
      <c r="B29" s="26" t="str">
        <f>[1]歩行者男年度別!B29</f>
        <v xml:space="preserve">  豊橋商業高校前</v>
      </c>
      <c r="C29" s="27" t="s">
        <v>59</v>
      </c>
      <c r="D29" s="71">
        <v>8770</v>
      </c>
      <c r="E29" s="76">
        <f t="shared" si="0"/>
        <v>1.0305522914218566</v>
      </c>
      <c r="F29" s="71">
        <v>8510</v>
      </c>
      <c r="G29" s="76">
        <f t="shared" si="1"/>
        <v>1</v>
      </c>
      <c r="H29" s="20">
        <v>8510</v>
      </c>
      <c r="I29" s="21">
        <f t="shared" si="6"/>
        <v>0.99427503212992174</v>
      </c>
      <c r="J29" s="20">
        <v>8559</v>
      </c>
      <c r="K29" s="21">
        <f t="shared" si="3"/>
        <v>0.93745892661555308</v>
      </c>
      <c r="L29" s="20">
        <v>9130</v>
      </c>
      <c r="M29" s="21">
        <f t="shared" si="4"/>
        <v>1.019428316212595</v>
      </c>
      <c r="N29" s="20">
        <v>8956</v>
      </c>
      <c r="O29" s="21">
        <f t="shared" si="5"/>
        <v>0.95816839627688033</v>
      </c>
      <c r="P29" s="22">
        <v>9347</v>
      </c>
      <c r="Q29" s="23">
        <v>0.87600749765698216</v>
      </c>
      <c r="R29" s="24">
        <v>7909</v>
      </c>
      <c r="S29" s="57">
        <v>0.81399999999999995</v>
      </c>
      <c r="T29" s="61"/>
      <c r="U29" s="6"/>
    </row>
    <row r="30" spans="1:21" ht="25.5" customHeight="1">
      <c r="A30" s="25" t="s">
        <v>60</v>
      </c>
      <c r="B30" s="26" t="str">
        <f>[1]歩行者男年度別!B30</f>
        <v xml:space="preserve">  小 畷 町（お福餅前）</v>
      </c>
      <c r="C30" s="27" t="s">
        <v>61</v>
      </c>
      <c r="D30" s="71">
        <v>5357</v>
      </c>
      <c r="E30" s="76">
        <f t="shared" si="0"/>
        <v>0.99332468014092345</v>
      </c>
      <c r="F30" s="71">
        <v>5393</v>
      </c>
      <c r="G30" s="76">
        <f t="shared" si="1"/>
        <v>1.0343306482546988</v>
      </c>
      <c r="H30" s="20">
        <v>5214</v>
      </c>
      <c r="I30" s="21">
        <f t="shared" si="6"/>
        <v>0.99636919549015857</v>
      </c>
      <c r="J30" s="20">
        <v>5233</v>
      </c>
      <c r="K30" s="21">
        <f t="shared" si="3"/>
        <v>0.96961274782286455</v>
      </c>
      <c r="L30" s="20">
        <v>5397</v>
      </c>
      <c r="M30" s="21">
        <f t="shared" si="4"/>
        <v>1.052046783625731</v>
      </c>
      <c r="N30" s="20">
        <v>5130</v>
      </c>
      <c r="O30" s="21">
        <f t="shared" si="5"/>
        <v>0.99360836722835566</v>
      </c>
      <c r="P30" s="22">
        <v>5163</v>
      </c>
      <c r="Q30" s="23">
        <v>0.99269371274754858</v>
      </c>
      <c r="R30" s="24">
        <v>5394</v>
      </c>
      <c r="S30" s="57">
        <v>0.94099999999999995</v>
      </c>
      <c r="T30" s="61"/>
      <c r="U30" s="6"/>
    </row>
    <row r="31" spans="1:21" ht="25.5" customHeight="1">
      <c r="A31" s="25" t="s">
        <v>62</v>
      </c>
      <c r="B31" s="26" t="str">
        <f>[1]歩行者男年度別!B31</f>
        <v xml:space="preserve">  大 山 塚（花田跨線橋）</v>
      </c>
      <c r="C31" s="27" t="s">
        <v>63</v>
      </c>
      <c r="D31" s="71">
        <v>10543</v>
      </c>
      <c r="E31" s="76">
        <f t="shared" si="0"/>
        <v>0.956281179138322</v>
      </c>
      <c r="F31" s="71">
        <v>11025</v>
      </c>
      <c r="G31" s="76">
        <f t="shared" si="1"/>
        <v>1.0043727794479367</v>
      </c>
      <c r="H31" s="20">
        <v>10977</v>
      </c>
      <c r="I31" s="21">
        <f t="shared" si="6"/>
        <v>1.0581260844418738</v>
      </c>
      <c r="J31" s="20">
        <v>10374</v>
      </c>
      <c r="K31" s="21">
        <f t="shared" si="3"/>
        <v>0.97610086563793752</v>
      </c>
      <c r="L31" s="20">
        <v>10628</v>
      </c>
      <c r="M31" s="21">
        <f t="shared" si="4"/>
        <v>0.99550393405769955</v>
      </c>
      <c r="N31" s="20">
        <v>10676</v>
      </c>
      <c r="O31" s="21">
        <f t="shared" si="5"/>
        <v>0.94119721414087987</v>
      </c>
      <c r="P31" s="22">
        <v>11343</v>
      </c>
      <c r="Q31" s="23">
        <v>0.98780806409474875</v>
      </c>
      <c r="R31" s="24">
        <v>12035</v>
      </c>
      <c r="S31" s="57">
        <v>1.115</v>
      </c>
      <c r="T31" s="61"/>
      <c r="U31" s="6"/>
    </row>
    <row r="32" spans="1:21" ht="25.5" customHeight="1">
      <c r="A32" s="25" t="s">
        <v>64</v>
      </c>
      <c r="B32" s="26" t="str">
        <f>[1]歩行者男年度別!B32</f>
        <v xml:space="preserve">  城 海 津（跨線橋）</v>
      </c>
      <c r="C32" s="27" t="s">
        <v>65</v>
      </c>
      <c r="D32" s="71">
        <v>6016</v>
      </c>
      <c r="E32" s="76">
        <f t="shared" si="0"/>
        <v>1.024</v>
      </c>
      <c r="F32" s="71">
        <v>5875</v>
      </c>
      <c r="G32" s="76">
        <f t="shared" si="1"/>
        <v>0.99643826322930795</v>
      </c>
      <c r="H32" s="20">
        <v>5896</v>
      </c>
      <c r="I32" s="21">
        <f t="shared" si="6"/>
        <v>0.92428280294717036</v>
      </c>
      <c r="J32" s="20">
        <v>6379</v>
      </c>
      <c r="K32" s="21">
        <f t="shared" si="3"/>
        <v>1.0713805844810211</v>
      </c>
      <c r="L32" s="20">
        <v>5954</v>
      </c>
      <c r="M32" s="21">
        <f t="shared" si="4"/>
        <v>0.9486934353091141</v>
      </c>
      <c r="N32" s="20">
        <v>6276</v>
      </c>
      <c r="O32" s="21">
        <f t="shared" si="5"/>
        <v>1.0062530062530062</v>
      </c>
      <c r="P32" s="22">
        <v>6237</v>
      </c>
      <c r="Q32" s="23">
        <v>0.99951923076923077</v>
      </c>
      <c r="R32" s="24">
        <v>7113</v>
      </c>
      <c r="S32" s="57">
        <v>1.0509999999999999</v>
      </c>
      <c r="T32" s="61"/>
      <c r="U32" s="6"/>
    </row>
    <row r="33" spans="1:21" ht="25.5" customHeight="1">
      <c r="A33" s="25" t="s">
        <v>66</v>
      </c>
      <c r="B33" s="26" t="str">
        <f>[1]歩行者男年度別!B33</f>
        <v xml:space="preserve">  下 地 町（ヤマサちくわ前）</v>
      </c>
      <c r="C33" s="27" t="s">
        <v>67</v>
      </c>
      <c r="D33" s="71">
        <v>8825</v>
      </c>
      <c r="E33" s="76">
        <f t="shared" si="0"/>
        <v>0.40813023169772927</v>
      </c>
      <c r="F33" s="71">
        <v>21623</v>
      </c>
      <c r="G33" s="76">
        <f t="shared" si="1"/>
        <v>1.9165928026945578</v>
      </c>
      <c r="H33" s="20">
        <v>11282</v>
      </c>
      <c r="I33" s="21">
        <f t="shared" si="6"/>
        <v>1.01256506910788</v>
      </c>
      <c r="J33" s="20">
        <v>11142</v>
      </c>
      <c r="K33" s="21">
        <f t="shared" si="3"/>
        <v>1.0012580877066859</v>
      </c>
      <c r="L33" s="20">
        <v>11128</v>
      </c>
      <c r="M33" s="21">
        <f t="shared" si="4"/>
        <v>1.1051742973482968</v>
      </c>
      <c r="N33" s="20">
        <v>10069</v>
      </c>
      <c r="O33" s="21">
        <f t="shared" si="5"/>
        <v>0.96188383645395492</v>
      </c>
      <c r="P33" s="22">
        <v>10468</v>
      </c>
      <c r="Q33" s="23">
        <v>1.0750744582520284</v>
      </c>
      <c r="R33" s="24">
        <v>10906</v>
      </c>
      <c r="S33" s="57">
        <v>1.0309999999999999</v>
      </c>
      <c r="T33" s="61"/>
      <c r="U33" s="6"/>
    </row>
    <row r="34" spans="1:21" ht="25.5" customHeight="1">
      <c r="A34" s="36" t="s">
        <v>68</v>
      </c>
      <c r="B34" s="37" t="str">
        <f>[1]歩行者男年度別!B34</f>
        <v xml:space="preserve">  白 河 町（サーラ前）</v>
      </c>
      <c r="C34" s="38" t="s">
        <v>69</v>
      </c>
      <c r="D34" s="72">
        <v>8201</v>
      </c>
      <c r="E34" s="77">
        <f t="shared" si="0"/>
        <v>0.90839610101905188</v>
      </c>
      <c r="F34" s="72">
        <v>9028</v>
      </c>
      <c r="G34" s="77">
        <f t="shared" si="1"/>
        <v>1.041652244144456</v>
      </c>
      <c r="H34" s="20">
        <v>8667</v>
      </c>
      <c r="I34" s="21">
        <f t="shared" si="6"/>
        <v>1.0665764213635245</v>
      </c>
      <c r="J34" s="20">
        <v>8126</v>
      </c>
      <c r="K34" s="21">
        <f t="shared" si="3"/>
        <v>0.95397980746654143</v>
      </c>
      <c r="L34" s="20">
        <v>8518</v>
      </c>
      <c r="M34" s="21">
        <f t="shared" si="4"/>
        <v>1.1760320309264116</v>
      </c>
      <c r="N34" s="20">
        <v>7243</v>
      </c>
      <c r="O34" s="21">
        <f t="shared" si="5"/>
        <v>0.80764942016057095</v>
      </c>
      <c r="P34" s="22">
        <v>8968</v>
      </c>
      <c r="Q34" s="23">
        <v>1.0323471854495223</v>
      </c>
      <c r="R34" s="24">
        <v>8483</v>
      </c>
      <c r="S34" s="57">
        <v>1.006</v>
      </c>
      <c r="T34" s="61"/>
      <c r="U34" s="6"/>
    </row>
    <row r="35" spans="1:21" ht="25.5" customHeight="1">
      <c r="A35" s="17" t="s">
        <v>70</v>
      </c>
      <c r="B35" s="18" t="str">
        <f>[1]歩行者男年度別!B35</f>
        <v xml:space="preserve">  豊橋環状線（豊橋信用金庫　西支店前）</v>
      </c>
      <c r="C35" s="19" t="s">
        <v>71</v>
      </c>
      <c r="D35" s="70">
        <v>8796</v>
      </c>
      <c r="E35" s="75">
        <f t="shared" si="0"/>
        <v>1.118230358504958</v>
      </c>
      <c r="F35" s="70">
        <v>7866</v>
      </c>
      <c r="G35" s="75">
        <f t="shared" si="1"/>
        <v>1.0266249021143306</v>
      </c>
      <c r="H35" s="20">
        <v>7662</v>
      </c>
      <c r="I35" s="21">
        <f t="shared" si="6"/>
        <v>1.0037992925455259</v>
      </c>
      <c r="J35" s="20">
        <v>7633</v>
      </c>
      <c r="K35" s="21">
        <f t="shared" si="3"/>
        <v>0.89631282292155945</v>
      </c>
      <c r="L35" s="20">
        <v>8516</v>
      </c>
      <c r="M35" s="21">
        <f t="shared" si="4"/>
        <v>1.1335019299880207</v>
      </c>
      <c r="N35" s="20">
        <v>7513</v>
      </c>
      <c r="O35" s="21">
        <f t="shared" si="5"/>
        <v>0.96954445734933536</v>
      </c>
      <c r="P35" s="22">
        <v>7749</v>
      </c>
      <c r="Q35" s="23">
        <v>0.97141782625047013</v>
      </c>
      <c r="R35" s="24">
        <v>7452</v>
      </c>
      <c r="S35" s="57">
        <v>1.113</v>
      </c>
      <c r="T35" s="61"/>
      <c r="U35" s="6"/>
    </row>
    <row r="36" spans="1:21" ht="25.5" customHeight="1" thickBot="1">
      <c r="A36" s="17">
        <v>37</v>
      </c>
      <c r="B36" s="18" t="str">
        <f>[1]歩行者男年度別!B36</f>
        <v>　広小路通３丁目（はんこやカワイ前）</v>
      </c>
      <c r="C36" s="19" t="s">
        <v>43</v>
      </c>
      <c r="D36" s="70">
        <v>2063</v>
      </c>
      <c r="E36" s="75">
        <f t="shared" si="0"/>
        <v>0.82918006430868163</v>
      </c>
      <c r="F36" s="70">
        <v>2488</v>
      </c>
      <c r="G36" s="75">
        <f t="shared" si="1"/>
        <v>1.0159248672927725</v>
      </c>
      <c r="H36" s="39">
        <v>2449</v>
      </c>
      <c r="I36" s="40">
        <f t="shared" si="6"/>
        <v>1.1427904806346243</v>
      </c>
      <c r="J36" s="39">
        <v>2143</v>
      </c>
      <c r="K36" s="40">
        <f t="shared" si="3"/>
        <v>0.93703541757761255</v>
      </c>
      <c r="L36" s="39">
        <v>2287</v>
      </c>
      <c r="M36" s="40">
        <f t="shared" si="4"/>
        <v>0.92366720516962841</v>
      </c>
      <c r="N36" s="39">
        <v>2476</v>
      </c>
      <c r="O36" s="40">
        <f t="shared" si="5"/>
        <v>0.88428571428571423</v>
      </c>
      <c r="P36" s="41">
        <v>2800</v>
      </c>
      <c r="Q36" s="42">
        <v>1.0130246020260492</v>
      </c>
      <c r="R36" s="43"/>
      <c r="S36" s="59"/>
      <c r="T36" s="61"/>
      <c r="U36" s="6"/>
    </row>
    <row r="37" spans="1:21" s="52" customFormat="1" ht="25.5" customHeight="1" thickTop="1" thickBot="1">
      <c r="A37" s="88"/>
      <c r="B37" s="89"/>
      <c r="C37" s="44" t="s">
        <v>72</v>
      </c>
      <c r="D37" s="73">
        <f>SUM(D5:D36)</f>
        <v>253944</v>
      </c>
      <c r="E37" s="65"/>
      <c r="F37" s="73">
        <f>SUM(F5:F36)</f>
        <v>273485</v>
      </c>
      <c r="G37" s="65"/>
      <c r="H37" s="45">
        <f>SUM(H5:H36)</f>
        <v>256574</v>
      </c>
      <c r="I37" s="46"/>
      <c r="J37" s="45">
        <f>SUM(J5:J36)</f>
        <v>254832</v>
      </c>
      <c r="K37" s="46"/>
      <c r="L37" s="45">
        <f>SUM(L5:L36)</f>
        <v>259576</v>
      </c>
      <c r="M37" s="46"/>
      <c r="N37" s="47">
        <f>SUM(N5:N36)</f>
        <v>245169</v>
      </c>
      <c r="O37" s="48"/>
      <c r="P37" s="49">
        <f>SUM(P5:P36)</f>
        <v>257314</v>
      </c>
      <c r="Q37" s="50"/>
      <c r="R37" s="51">
        <f>SUM(R5:R36)</f>
        <v>252366</v>
      </c>
      <c r="S37" s="60"/>
      <c r="T37" s="63"/>
      <c r="U37" s="62"/>
    </row>
    <row r="38" spans="1:21" s="52" customFormat="1" ht="26.25" customHeight="1">
      <c r="A38" s="90"/>
      <c r="B38" s="90"/>
      <c r="Q38" s="53"/>
      <c r="R38" s="54"/>
      <c r="S38" s="55"/>
      <c r="T38" s="62"/>
      <c r="U38" s="62"/>
    </row>
  </sheetData>
  <dataConsolidate>
    <dataRefs count="1">
      <dataRef ref="F37:M37" sheet="乗用車年度別" r:id="rId1"/>
    </dataRefs>
  </dataConsolidate>
  <mergeCells count="11">
    <mergeCell ref="N3:O3"/>
    <mergeCell ref="P3:Q3"/>
    <mergeCell ref="H3:I3"/>
    <mergeCell ref="A37:B37"/>
    <mergeCell ref="A38:B38"/>
    <mergeCell ref="B3:B4"/>
    <mergeCell ref="C3:C4"/>
    <mergeCell ref="J3:K3"/>
    <mergeCell ref="L3:M3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8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乗用車年度別</vt:lpstr>
      <vt:lpstr>乗用車年度別!Print_Area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2013-01-10T05:08:20Z</cp:lastPrinted>
  <dcterms:created xsi:type="dcterms:W3CDTF">2011-01-21T06:08:36Z</dcterms:created>
  <dcterms:modified xsi:type="dcterms:W3CDTF">2013-10-29T01:21:31Z</dcterms:modified>
</cp:coreProperties>
</file>